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esktop\"/>
    </mc:Choice>
  </mc:AlternateContent>
  <bookViews>
    <workbookView xWindow="0" yWindow="0" windowWidth="15345" windowHeight="6735"/>
  </bookViews>
  <sheets>
    <sheet name="Tabel Energiebelasting" sheetId="1" r:id="rId1"/>
    <sheet name="Blad1" sheetId="2" r:id="rId2"/>
  </sheets>
  <calcPr calcId="171027"/>
</workbook>
</file>

<file path=xl/calcChain.xml><?xml version="1.0" encoding="utf-8"?>
<calcChain xmlns="http://schemas.openxmlformats.org/spreadsheetml/2006/main">
  <c r="E56" i="1" l="1"/>
  <c r="AE27" i="1" l="1"/>
  <c r="AD27" i="1"/>
  <c r="AC27" i="1"/>
  <c r="AB27" i="1"/>
  <c r="AA27" i="1"/>
  <c r="AE28" i="1"/>
  <c r="AD28" i="1"/>
  <c r="AC28" i="1"/>
  <c r="AB28" i="1"/>
  <c r="AA28" i="1"/>
  <c r="AF15" i="1"/>
  <c r="AE15" i="1"/>
  <c r="AD15" i="1"/>
  <c r="AC15" i="1"/>
  <c r="AB15" i="1"/>
  <c r="AA15" i="1"/>
  <c r="AF16" i="1"/>
  <c r="AE16" i="1"/>
  <c r="AD16" i="1"/>
  <c r="AC16" i="1"/>
  <c r="AB16" i="1"/>
  <c r="AA16" i="1"/>
  <c r="AF14" i="1" l="1"/>
  <c r="AE14" i="1"/>
  <c r="AD14" i="1"/>
  <c r="AC14" i="1"/>
  <c r="AB14" i="1"/>
  <c r="AA14" i="1"/>
  <c r="AF13" i="1" l="1"/>
  <c r="AE13" i="1"/>
  <c r="AD13" i="1"/>
  <c r="AC13" i="1"/>
  <c r="AB13" i="1"/>
  <c r="AA13" i="1"/>
  <c r="AF12" i="1" l="1"/>
  <c r="AE12" i="1"/>
  <c r="AD12" i="1"/>
  <c r="AC12" i="1"/>
  <c r="AB12" i="1"/>
  <c r="AA12" i="1"/>
  <c r="AA7" i="1" l="1"/>
  <c r="AB7" i="1"/>
  <c r="AC7" i="1"/>
  <c r="AD7" i="1"/>
  <c r="AE7" i="1"/>
  <c r="AF7" i="1"/>
  <c r="AA22" i="1"/>
  <c r="AF11" i="1"/>
  <c r="AF10" i="1"/>
  <c r="AF9" i="1"/>
  <c r="AF8" i="1"/>
  <c r="AF6" i="1"/>
  <c r="AE11" i="1"/>
  <c r="AE10" i="1"/>
  <c r="AE9" i="1"/>
  <c r="AE8" i="1"/>
  <c r="AE6" i="1"/>
  <c r="AD11" i="1"/>
  <c r="AD10" i="1"/>
  <c r="AD9" i="1"/>
  <c r="AD8" i="1"/>
  <c r="AD6" i="1"/>
  <c r="AC11" i="1"/>
  <c r="AC10" i="1"/>
  <c r="AC9" i="1"/>
  <c r="AC8" i="1"/>
  <c r="AC6" i="1"/>
  <c r="AB11" i="1"/>
  <c r="AB10" i="1"/>
  <c r="AB9" i="1"/>
  <c r="AB8" i="1"/>
  <c r="AB6" i="1"/>
  <c r="AA11" i="1"/>
  <c r="AA10" i="1"/>
  <c r="AA9" i="1"/>
  <c r="AA8" i="1"/>
  <c r="AA6" i="1"/>
</calcChain>
</file>

<file path=xl/sharedStrings.xml><?xml version="1.0" encoding="utf-8"?>
<sst xmlns="http://schemas.openxmlformats.org/spreadsheetml/2006/main" count="128" uniqueCount="33">
  <si>
    <t>aardgas</t>
  </si>
  <si>
    <t>m3</t>
  </si>
  <si>
    <t xml:space="preserve">van </t>
  </si>
  <si>
    <t>t/m</t>
  </si>
  <si>
    <t>€ct/m3</t>
  </si>
  <si>
    <t>&gt;10.000.000</t>
  </si>
  <si>
    <t>niet zakelijk</t>
  </si>
  <si>
    <t>zakelijk</t>
  </si>
  <si>
    <t>Elektriciteit</t>
  </si>
  <si>
    <t>kWh</t>
  </si>
  <si>
    <t>van</t>
  </si>
  <si>
    <t>€ct/kWh</t>
  </si>
  <si>
    <t>0-10.000</t>
  </si>
  <si>
    <t>170.001-1.000.000</t>
  </si>
  <si>
    <t>&gt;10.000.000 niet zakelijk</t>
  </si>
  <si>
    <t>&gt;10.000.000 zakelijk</t>
  </si>
  <si>
    <t>0-5.000</t>
  </si>
  <si>
    <t>5.001-170.000</t>
  </si>
  <si>
    <t>1.000.001-10.000.000</t>
  </si>
  <si>
    <t>10.001-50.000</t>
  </si>
  <si>
    <t>50.001-10.000.000</t>
  </si>
  <si>
    <t>(R)EB</t>
  </si>
  <si>
    <t>T.b.v. CNG Vulstation = een rechtstreeks op het aardgasnet aangesloten inrichting waar uitsluitend aardgas wordt samengeperst tot CNG, dat wordt afgeleverd aan motorvoertuigen.</t>
  </si>
  <si>
    <t>ODE (=Opslag Duurzame Energie) sinds 2013</t>
  </si>
  <si>
    <t>Belasting vermindering voor een elektriciteitsaansluiting zonder verblijfsvergunning = € 0,00 (12 maanden)</t>
  </si>
  <si>
    <t>Belasting vermindering  2017 voor een elektriciteitsaansluiting met verblijfsvergunning (bijv. woonhuis) = € 308,54 (12 maanden)</t>
  </si>
  <si>
    <t>Belasting totaal</t>
  </si>
  <si>
    <t>Verhoging t.o.v 2016</t>
  </si>
  <si>
    <t>(%)</t>
  </si>
  <si>
    <t>GAS TUINDERS 2017</t>
  </si>
  <si>
    <t>ODE</t>
  </si>
  <si>
    <t>EB</t>
  </si>
  <si>
    <t>GAS BLOKVERWARMING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</si>
</sst>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404A"/>
      <name val="Calibri"/>
      <family val="2"/>
      <scheme val="minor"/>
    </font>
    <font>
      <b/>
      <sz val="10"/>
      <color rgb="FF00404A"/>
      <name val="Arial"/>
      <family val="2"/>
    </font>
    <font>
      <sz val="10"/>
      <color rgb="FF00404A"/>
      <name val="Arial"/>
      <family val="2"/>
    </font>
    <font>
      <sz val="10"/>
      <color rgb="FF00404A"/>
      <name val="Calibri"/>
      <family val="2"/>
      <scheme val="minor"/>
    </font>
    <font>
      <b/>
      <sz val="11"/>
      <color rgb="FF00404A"/>
      <name val="Calibri"/>
      <family val="2"/>
      <scheme val="minor"/>
    </font>
    <font>
      <sz val="8"/>
      <color rgb="FF00404A"/>
      <name val="Arial"/>
      <family val="2"/>
    </font>
    <font>
      <sz val="8"/>
      <name val="Verdana"/>
      <family val="2"/>
    </font>
    <font>
      <sz val="8"/>
      <name val="Arial"/>
      <family val="2"/>
    </font>
    <font>
      <b/>
      <sz val="20"/>
      <color rgb="FF00404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FE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87">
    <xf numFmtId="0" fontId="0" fillId="0" borderId="0" xfId="0"/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2" fontId="2" fillId="2" borderId="0" xfId="0" applyNumberFormat="1" applyFont="1" applyFill="1"/>
    <xf numFmtId="0" fontId="3" fillId="2" borderId="0" xfId="0" applyFont="1" applyFill="1"/>
    <xf numFmtId="2" fontId="2" fillId="2" borderId="0" xfId="0" applyNumberFormat="1" applyFont="1" applyFill="1" applyBorder="1" applyAlignment="1"/>
    <xf numFmtId="2" fontId="5" fillId="2" borderId="0" xfId="0" applyNumberFormat="1" applyFont="1" applyFill="1" applyBorder="1" applyAlignment="1"/>
    <xf numFmtId="2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/>
    <xf numFmtId="0" fontId="7" fillId="2" borderId="0" xfId="0" applyFont="1" applyFill="1"/>
    <xf numFmtId="0" fontId="8" fillId="2" borderId="0" xfId="0" applyFont="1" applyFill="1" applyBorder="1"/>
    <xf numFmtId="3" fontId="8" fillId="2" borderId="0" xfId="0" applyNumberFormat="1" applyFont="1" applyFill="1" applyBorder="1"/>
    <xf numFmtId="0" fontId="8" fillId="2" borderId="4" xfId="0" applyFont="1" applyFill="1" applyBorder="1"/>
    <xf numFmtId="0" fontId="8" fillId="2" borderId="5" xfId="0" applyFont="1" applyFill="1" applyBorder="1"/>
    <xf numFmtId="3" fontId="8" fillId="2" borderId="3" xfId="0" applyNumberFormat="1" applyFont="1" applyFill="1" applyBorder="1"/>
    <xf numFmtId="2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right"/>
    </xf>
    <xf numFmtId="2" fontId="9" fillId="2" borderId="0" xfId="1" applyNumberFormat="1" applyFont="1" applyFill="1" applyBorder="1"/>
    <xf numFmtId="2" fontId="7" fillId="2" borderId="5" xfId="0" applyNumberFormat="1" applyFont="1" applyFill="1" applyBorder="1" applyAlignment="1">
      <alignment horizontal="center"/>
    </xf>
    <xf numFmtId="2" fontId="9" fillId="2" borderId="5" xfId="1" applyNumberFormat="1" applyFont="1" applyFill="1" applyBorder="1"/>
    <xf numFmtId="2" fontId="7" fillId="2" borderId="6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3" fontId="7" fillId="2" borderId="0" xfId="0" applyNumberFormat="1" applyFont="1" applyFill="1" applyBorder="1"/>
    <xf numFmtId="2" fontId="10" fillId="2" borderId="0" xfId="0" applyNumberFormat="1" applyFont="1" applyFill="1" applyBorder="1"/>
    <xf numFmtId="0" fontId="7" fillId="2" borderId="0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3" fontId="8" fillId="2" borderId="1" xfId="0" applyNumberFormat="1" applyFont="1" applyFill="1" applyBorder="1"/>
    <xf numFmtId="3" fontId="8" fillId="2" borderId="2" xfId="0" applyNumberFormat="1" applyFont="1" applyFill="1" applyBorder="1"/>
    <xf numFmtId="2" fontId="7" fillId="2" borderId="2" xfId="0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right"/>
    </xf>
    <xf numFmtId="3" fontId="7" fillId="2" borderId="2" xfId="0" applyNumberFormat="1" applyFont="1" applyFill="1" applyBorder="1"/>
    <xf numFmtId="2" fontId="10" fillId="2" borderId="2" xfId="0" applyNumberFormat="1" applyFont="1" applyFill="1" applyBorder="1"/>
    <xf numFmtId="164" fontId="7" fillId="2" borderId="0" xfId="0" applyNumberFormat="1" applyFont="1" applyFill="1" applyBorder="1" applyAlignment="1">
      <alignment horizontal="center"/>
    </xf>
    <xf numFmtId="3" fontId="8" fillId="2" borderId="4" xfId="0" applyNumberFormat="1" applyFont="1" applyFill="1" applyBorder="1"/>
    <xf numFmtId="0" fontId="7" fillId="2" borderId="5" xfId="0" applyFont="1" applyFill="1" applyBorder="1"/>
    <xf numFmtId="2" fontId="10" fillId="2" borderId="5" xfId="0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0" fontId="12" fillId="2" borderId="0" xfId="0" applyFont="1" applyFill="1" applyAlignment="1">
      <alignment vertical="center"/>
    </xf>
    <xf numFmtId="0" fontId="11" fillId="2" borderId="9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4" fillId="0" borderId="0" xfId="2" applyFont="1"/>
    <xf numFmtId="0" fontId="15" fillId="2" borderId="0" xfId="0" applyFont="1" applyFill="1" applyAlignment="1">
      <alignment vertical="center"/>
    </xf>
    <xf numFmtId="0" fontId="0" fillId="2" borderId="3" xfId="0" applyFill="1" applyBorder="1" applyAlignment="1">
      <alignment vertical="center" wrapText="1"/>
    </xf>
    <xf numFmtId="3" fontId="0" fillId="2" borderId="0" xfId="0" applyNumberForma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/>
    <xf numFmtId="0" fontId="8" fillId="2" borderId="4" xfId="0" applyFont="1" applyFill="1" applyBorder="1" applyAlignment="1">
      <alignment horizontal="left" wrapText="1" shrinkToFit="1"/>
    </xf>
    <xf numFmtId="0" fontId="8" fillId="2" borderId="5" xfId="0" applyFont="1" applyFill="1" applyBorder="1" applyAlignment="1">
      <alignment horizontal="left" wrapText="1" shrinkToFit="1"/>
    </xf>
    <xf numFmtId="0" fontId="7" fillId="0" borderId="0" xfId="0" applyFont="1" applyFill="1"/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3" fontId="8" fillId="3" borderId="0" xfId="0" applyNumberFormat="1" applyFont="1" applyFill="1" applyBorder="1"/>
    <xf numFmtId="15" fontId="8" fillId="3" borderId="0" xfId="1" applyNumberFormat="1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0" fontId="8" fillId="3" borderId="5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/>
    </xf>
  </cellXfs>
  <cellStyles count="3">
    <cellStyle name="Standaard" xfId="0" builtinId="0"/>
    <cellStyle name="Standaard 2" xfId="2"/>
    <cellStyle name="Standaard_Blad1" xfId="1"/>
  </cellStyles>
  <dxfs count="0"/>
  <tableStyles count="0" defaultTableStyle="TableStyleMedium2" defaultPivotStyle="PivotStyleLight16"/>
  <colors>
    <mruColors>
      <color rgb="FF009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400051</xdr:colOff>
      <xdr:row>0</xdr:row>
      <xdr:rowOff>247650</xdr:rowOff>
    </xdr:from>
    <xdr:to>
      <xdr:col>19</xdr:col>
      <xdr:colOff>563863</xdr:colOff>
      <xdr:row>0</xdr:row>
      <xdr:rowOff>972406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65A2FC5-AEE3-4CF5-B91D-4CC5A8982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9551" y="247650"/>
          <a:ext cx="1992612" cy="724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I59"/>
  <sheetViews>
    <sheetView tabSelected="1" workbookViewId="0">
      <pane ySplit="1" topLeftCell="A2" activePane="bottomLeft" state="frozen"/>
      <selection pane="bottomLeft" activeCell="H56" sqref="H56"/>
    </sheetView>
  </sheetViews>
  <sheetFormatPr defaultRowHeight="15" x14ac:dyDescent="0.25"/>
  <cols>
    <col min="1" max="2" width="9.140625" style="9"/>
    <col min="3" max="3" width="12.28515625" style="9" customWidth="1"/>
    <col min="4" max="4" width="14.140625" style="9" customWidth="1"/>
    <col min="5" max="5" width="13.28515625" style="9" customWidth="1"/>
    <col min="6" max="6" width="13.42578125" style="9" customWidth="1"/>
    <col min="7" max="7" width="9.140625" style="9"/>
    <col min="8" max="8" width="12.7109375" style="9" customWidth="1"/>
    <col min="9" max="9" width="11.28515625" style="9" customWidth="1"/>
    <col min="10" max="19" width="9.140625" style="9"/>
    <col min="20" max="20" width="9.140625" style="40"/>
    <col min="21" max="26" width="9.140625" style="9"/>
    <col min="27" max="27" width="8.140625" style="9" bestFit="1" customWidth="1"/>
    <col min="28" max="28" width="13.85546875" style="9" bestFit="1" customWidth="1"/>
    <col min="29" max="29" width="16.42578125" style="9" bestFit="1" customWidth="1"/>
    <col min="30" max="31" width="23.28515625" style="9" bestFit="1" customWidth="1"/>
    <col min="32" max="32" width="19.140625" style="9" bestFit="1" customWidth="1"/>
    <col min="33" max="16384" width="9.140625" style="9"/>
  </cols>
  <sheetData>
    <row r="1" spans="3:35" ht="85.5" customHeight="1" thickBot="1" x14ac:dyDescent="0.3"/>
    <row r="2" spans="3:35" s="61" customFormat="1" x14ac:dyDescent="0.25">
      <c r="C2" s="64"/>
      <c r="D2" s="65" t="s">
        <v>21</v>
      </c>
      <c r="E2" s="65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3:35" s="61" customFormat="1" x14ac:dyDescent="0.25">
      <c r="C3" s="68"/>
      <c r="D3" s="69"/>
      <c r="E3" s="69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</row>
    <row r="4" spans="3:35" s="61" customFormat="1" x14ac:dyDescent="0.25">
      <c r="C4" s="68"/>
      <c r="D4" s="69" t="s">
        <v>0</v>
      </c>
      <c r="E4" s="72" t="s">
        <v>1</v>
      </c>
      <c r="F4" s="70">
        <v>2004</v>
      </c>
      <c r="G4" s="70">
        <v>2005</v>
      </c>
      <c r="H4" s="70">
        <v>2006</v>
      </c>
      <c r="I4" s="70">
        <v>2007</v>
      </c>
      <c r="J4" s="73">
        <v>39448</v>
      </c>
      <c r="K4" s="73">
        <v>39630</v>
      </c>
      <c r="L4" s="70">
        <v>2009</v>
      </c>
      <c r="M4" s="70">
        <v>2010</v>
      </c>
      <c r="N4" s="70">
        <v>2011</v>
      </c>
      <c r="O4" s="70">
        <v>2012</v>
      </c>
      <c r="P4" s="70">
        <v>2013</v>
      </c>
      <c r="Q4" s="70">
        <v>2014</v>
      </c>
      <c r="R4" s="70">
        <v>2015</v>
      </c>
      <c r="S4" s="70">
        <v>2016</v>
      </c>
      <c r="T4" s="71">
        <v>2017</v>
      </c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3:35" s="61" customFormat="1" ht="15.75" thickBot="1" x14ac:dyDescent="0.3">
      <c r="C5" s="74" t="s">
        <v>2</v>
      </c>
      <c r="D5" s="75" t="s">
        <v>3</v>
      </c>
      <c r="E5" s="75"/>
      <c r="F5" s="76" t="s">
        <v>4</v>
      </c>
      <c r="G5" s="76" t="s">
        <v>4</v>
      </c>
      <c r="H5" s="76" t="s">
        <v>4</v>
      </c>
      <c r="I5" s="76" t="s">
        <v>4</v>
      </c>
      <c r="J5" s="76" t="s">
        <v>4</v>
      </c>
      <c r="K5" s="76" t="s">
        <v>4</v>
      </c>
      <c r="L5" s="76" t="s">
        <v>4</v>
      </c>
      <c r="M5" s="76" t="s">
        <v>4</v>
      </c>
      <c r="N5" s="76" t="s">
        <v>4</v>
      </c>
      <c r="O5" s="76" t="s">
        <v>4</v>
      </c>
      <c r="P5" s="76" t="s">
        <v>4</v>
      </c>
      <c r="Q5" s="76" t="s">
        <v>4</v>
      </c>
      <c r="R5" s="76" t="s">
        <v>4</v>
      </c>
      <c r="S5" s="76" t="s">
        <v>4</v>
      </c>
      <c r="T5" s="77" t="s">
        <v>4</v>
      </c>
      <c r="W5" s="62"/>
      <c r="X5" s="62"/>
      <c r="Y5" s="62"/>
      <c r="Z5" s="62"/>
      <c r="AA5" s="63" t="s">
        <v>16</v>
      </c>
      <c r="AB5" s="63" t="s">
        <v>17</v>
      </c>
      <c r="AC5" s="63" t="s">
        <v>13</v>
      </c>
      <c r="AD5" s="63" t="s">
        <v>18</v>
      </c>
      <c r="AE5" s="63" t="s">
        <v>14</v>
      </c>
      <c r="AF5" s="63" t="s">
        <v>15</v>
      </c>
      <c r="AG5" s="62"/>
      <c r="AH5" s="62"/>
      <c r="AI5" s="62"/>
    </row>
    <row r="6" spans="3:35" x14ac:dyDescent="0.25">
      <c r="C6" s="14">
        <v>0</v>
      </c>
      <c r="D6" s="11">
        <v>5000</v>
      </c>
      <c r="E6" s="11"/>
      <c r="F6" s="15">
        <v>14.29</v>
      </c>
      <c r="G6" s="15">
        <v>14.94</v>
      </c>
      <c r="H6" s="15">
        <v>15.27</v>
      </c>
      <c r="I6" s="15">
        <v>15.31</v>
      </c>
      <c r="J6" s="16">
        <v>15.54</v>
      </c>
      <c r="K6" s="16">
        <v>15.54</v>
      </c>
      <c r="L6" s="15">
        <v>15.8</v>
      </c>
      <c r="M6" s="15">
        <v>16.29</v>
      </c>
      <c r="N6" s="15">
        <v>16.39</v>
      </c>
      <c r="O6" s="15">
        <v>16.670000000000002</v>
      </c>
      <c r="P6" s="15">
        <v>18.62</v>
      </c>
      <c r="Q6" s="15">
        <v>18.940000000000001</v>
      </c>
      <c r="R6" s="15">
        <v>19.11</v>
      </c>
      <c r="S6" s="15">
        <v>25.167999999999999</v>
      </c>
      <c r="T6" s="39">
        <v>25.244</v>
      </c>
      <c r="W6" s="1"/>
      <c r="X6" s="1"/>
      <c r="Y6" s="1"/>
      <c r="Z6" s="1">
        <v>2004</v>
      </c>
      <c r="AA6" s="3">
        <f>F6</f>
        <v>14.29</v>
      </c>
      <c r="AB6" s="3">
        <f>F7</f>
        <v>7.27</v>
      </c>
      <c r="AC6" s="3">
        <f>F8</f>
        <v>2.27</v>
      </c>
      <c r="AD6" s="3">
        <f>F9</f>
        <v>1.1299999999999999</v>
      </c>
      <c r="AE6" s="3">
        <f>F10</f>
        <v>1.06</v>
      </c>
      <c r="AF6" s="3">
        <f>F11</f>
        <v>0.75</v>
      </c>
      <c r="AG6" s="1"/>
      <c r="AH6" s="1"/>
      <c r="AI6" s="1"/>
    </row>
    <row r="7" spans="3:35" x14ac:dyDescent="0.25">
      <c r="C7" s="14">
        <v>5000</v>
      </c>
      <c r="D7" s="11">
        <v>170000</v>
      </c>
      <c r="E7" s="11"/>
      <c r="F7" s="15">
        <v>7.27</v>
      </c>
      <c r="G7" s="15">
        <v>10.19</v>
      </c>
      <c r="H7" s="15">
        <v>12.29</v>
      </c>
      <c r="I7" s="15">
        <v>13.42</v>
      </c>
      <c r="J7" s="17">
        <v>13.62</v>
      </c>
      <c r="K7" s="17">
        <v>13.62</v>
      </c>
      <c r="L7" s="15">
        <v>13.85</v>
      </c>
      <c r="M7" s="15">
        <v>14.11</v>
      </c>
      <c r="N7" s="15">
        <v>14.19</v>
      </c>
      <c r="O7" s="15">
        <v>14.43</v>
      </c>
      <c r="P7" s="15">
        <v>18.62</v>
      </c>
      <c r="Q7" s="15">
        <v>18.940000000000001</v>
      </c>
      <c r="R7" s="15">
        <v>19.11</v>
      </c>
      <c r="S7" s="15">
        <v>25.167999999999999</v>
      </c>
      <c r="T7" s="39">
        <v>25.244</v>
      </c>
      <c r="W7" s="1"/>
      <c r="X7" s="1"/>
      <c r="Y7" s="1"/>
      <c r="Z7" s="1">
        <v>2005</v>
      </c>
      <c r="AA7" s="3">
        <f>G6</f>
        <v>14.94</v>
      </c>
      <c r="AB7" s="3">
        <f>G7</f>
        <v>10.19</v>
      </c>
      <c r="AC7" s="3">
        <f>G8</f>
        <v>3.11</v>
      </c>
      <c r="AD7" s="3">
        <f>G9</f>
        <v>1.1499999999999999</v>
      </c>
      <c r="AE7" s="3">
        <f>G10</f>
        <v>1.07</v>
      </c>
      <c r="AF7" s="3">
        <f>G11</f>
        <v>0.76</v>
      </c>
      <c r="AG7" s="1"/>
      <c r="AH7" s="1"/>
      <c r="AI7" s="1"/>
    </row>
    <row r="8" spans="3:35" x14ac:dyDescent="0.25">
      <c r="C8" s="14">
        <v>170000</v>
      </c>
      <c r="D8" s="11">
        <v>1000000</v>
      </c>
      <c r="E8" s="11"/>
      <c r="F8" s="15">
        <v>2.27</v>
      </c>
      <c r="G8" s="15">
        <v>3.11</v>
      </c>
      <c r="H8" s="15">
        <v>3.37</v>
      </c>
      <c r="I8" s="15">
        <v>3.72</v>
      </c>
      <c r="J8" s="17">
        <v>3.78</v>
      </c>
      <c r="K8" s="17">
        <v>3.78</v>
      </c>
      <c r="L8" s="15">
        <v>3.84</v>
      </c>
      <c r="M8" s="15">
        <v>3.91</v>
      </c>
      <c r="N8" s="15">
        <v>3.93</v>
      </c>
      <c r="O8" s="15">
        <v>4</v>
      </c>
      <c r="P8" s="15">
        <v>4.3899999999999997</v>
      </c>
      <c r="Q8" s="15">
        <v>4.46</v>
      </c>
      <c r="R8" s="15">
        <v>6.77</v>
      </c>
      <c r="S8" s="15">
        <v>6.9539999999999997</v>
      </c>
      <c r="T8" s="39">
        <v>6.2149999999999999</v>
      </c>
      <c r="W8" s="1"/>
      <c r="X8" s="1"/>
      <c r="Y8" s="1"/>
      <c r="Z8" s="1">
        <v>2006</v>
      </c>
      <c r="AA8" s="3">
        <f>H6</f>
        <v>15.27</v>
      </c>
      <c r="AB8" s="3">
        <f>H7</f>
        <v>12.29</v>
      </c>
      <c r="AC8" s="3">
        <f>H8</f>
        <v>3.37</v>
      </c>
      <c r="AD8" s="3">
        <f>H9</f>
        <v>1.18</v>
      </c>
      <c r="AE8" s="3">
        <f>H10</f>
        <v>1.0900000000000001</v>
      </c>
      <c r="AF8" s="3">
        <f>H11</f>
        <v>0.78</v>
      </c>
      <c r="AG8" s="1"/>
      <c r="AH8" s="1"/>
      <c r="AI8" s="1"/>
    </row>
    <row r="9" spans="3:35" x14ac:dyDescent="0.25">
      <c r="C9" s="14">
        <v>1000000</v>
      </c>
      <c r="D9" s="11">
        <v>10000000</v>
      </c>
      <c r="E9" s="11"/>
      <c r="F9" s="15">
        <v>1.1299999999999999</v>
      </c>
      <c r="G9" s="15">
        <v>1.1499999999999999</v>
      </c>
      <c r="H9" s="15">
        <v>1.18</v>
      </c>
      <c r="I9" s="15">
        <v>1.18</v>
      </c>
      <c r="J9" s="17">
        <v>1.2</v>
      </c>
      <c r="K9" s="17">
        <v>1.2</v>
      </c>
      <c r="L9" s="15">
        <v>1.22</v>
      </c>
      <c r="M9" s="15">
        <v>1.24</v>
      </c>
      <c r="N9" s="15">
        <v>1.25</v>
      </c>
      <c r="O9" s="15">
        <v>1.27</v>
      </c>
      <c r="P9" s="15">
        <v>1.6</v>
      </c>
      <c r="Q9" s="15">
        <v>1.63</v>
      </c>
      <c r="R9" s="15">
        <v>2.4700000000000002</v>
      </c>
      <c r="S9" s="15">
        <v>2.5369999999999999</v>
      </c>
      <c r="T9" s="39">
        <v>2.2650000000000001</v>
      </c>
      <c r="W9" s="1"/>
      <c r="X9" s="1"/>
      <c r="Y9" s="1"/>
      <c r="Z9" s="1">
        <v>2007</v>
      </c>
      <c r="AA9" s="3">
        <f>I6</f>
        <v>15.31</v>
      </c>
      <c r="AB9" s="3">
        <f>I7</f>
        <v>13.42</v>
      </c>
      <c r="AC9" s="3">
        <f>I8</f>
        <v>3.72</v>
      </c>
      <c r="AD9" s="3">
        <f>I9</f>
        <v>1.18</v>
      </c>
      <c r="AE9" s="3">
        <f>I10</f>
        <v>1.1000000000000001</v>
      </c>
      <c r="AF9" s="3">
        <f>I11</f>
        <v>0.78</v>
      </c>
      <c r="AG9" s="1"/>
      <c r="AH9" s="1"/>
      <c r="AI9" s="1"/>
    </row>
    <row r="10" spans="3:35" x14ac:dyDescent="0.25">
      <c r="C10" s="14" t="s">
        <v>5</v>
      </c>
      <c r="D10" s="11" t="s">
        <v>6</v>
      </c>
      <c r="E10" s="11"/>
      <c r="F10" s="15">
        <v>1.06</v>
      </c>
      <c r="G10" s="15">
        <v>1.07</v>
      </c>
      <c r="H10" s="15">
        <v>1.0900000000000001</v>
      </c>
      <c r="I10" s="15">
        <v>1.1000000000000001</v>
      </c>
      <c r="J10" s="17">
        <v>1.1200000000000001</v>
      </c>
      <c r="K10" s="17">
        <v>1.1200000000000001</v>
      </c>
      <c r="L10" s="15">
        <v>1.1399999999999999</v>
      </c>
      <c r="M10" s="15">
        <v>1.1599999999999999</v>
      </c>
      <c r="N10" s="15">
        <v>1.17</v>
      </c>
      <c r="O10" s="15">
        <v>1.19</v>
      </c>
      <c r="P10" s="15">
        <v>1.1499999999999999</v>
      </c>
      <c r="Q10" s="15">
        <v>1.17</v>
      </c>
      <c r="R10" s="15">
        <v>1.18</v>
      </c>
      <c r="S10" s="15">
        <v>1.212</v>
      </c>
      <c r="T10" s="39">
        <v>1.216</v>
      </c>
      <c r="W10" s="1"/>
      <c r="X10" s="1"/>
      <c r="Y10" s="1"/>
      <c r="Z10" s="1">
        <v>2008</v>
      </c>
      <c r="AA10" s="3">
        <f>J6</f>
        <v>15.54</v>
      </c>
      <c r="AB10" s="3">
        <f>J7</f>
        <v>13.62</v>
      </c>
      <c r="AC10" s="3">
        <f>K8</f>
        <v>3.78</v>
      </c>
      <c r="AD10" s="3">
        <f>K9</f>
        <v>1.2</v>
      </c>
      <c r="AE10" s="3">
        <f>K10</f>
        <v>1.1200000000000001</v>
      </c>
      <c r="AF10" s="3">
        <f>K11</f>
        <v>0.79</v>
      </c>
      <c r="AG10" s="1"/>
      <c r="AH10" s="1"/>
      <c r="AI10" s="1"/>
    </row>
    <row r="11" spans="3:35" ht="15.75" thickBot="1" x14ac:dyDescent="0.3">
      <c r="C11" s="12" t="s">
        <v>5</v>
      </c>
      <c r="D11" s="13" t="s">
        <v>7</v>
      </c>
      <c r="E11" s="13"/>
      <c r="F11" s="18">
        <v>0.75</v>
      </c>
      <c r="G11" s="18">
        <v>0.76</v>
      </c>
      <c r="H11" s="18">
        <v>0.78</v>
      </c>
      <c r="I11" s="18">
        <v>0.78</v>
      </c>
      <c r="J11" s="19">
        <v>0.79</v>
      </c>
      <c r="K11" s="19">
        <v>0.79</v>
      </c>
      <c r="L11" s="18">
        <v>0.8</v>
      </c>
      <c r="M11" s="18">
        <v>0.82</v>
      </c>
      <c r="N11" s="18">
        <v>0.82</v>
      </c>
      <c r="O11" s="18">
        <v>0.83</v>
      </c>
      <c r="P11" s="15">
        <v>1.1499999999999999</v>
      </c>
      <c r="Q11" s="15">
        <v>1.17</v>
      </c>
      <c r="R11" s="15">
        <v>1.18</v>
      </c>
      <c r="S11" s="15">
        <v>1.212</v>
      </c>
      <c r="T11" s="39">
        <v>1.216</v>
      </c>
      <c r="W11" s="1"/>
      <c r="X11" s="1"/>
      <c r="Y11" s="1"/>
      <c r="Z11" s="1">
        <v>2009</v>
      </c>
      <c r="AA11" s="3">
        <f>L6</f>
        <v>15.8</v>
      </c>
      <c r="AB11" s="3">
        <f>L7</f>
        <v>13.85</v>
      </c>
      <c r="AC11" s="3">
        <f>L8</f>
        <v>3.84</v>
      </c>
      <c r="AD11" s="3">
        <f>L9</f>
        <v>1.22</v>
      </c>
      <c r="AE11" s="3">
        <f>L10</f>
        <v>1.1399999999999999</v>
      </c>
      <c r="AF11" s="3">
        <f>L11</f>
        <v>0.8</v>
      </c>
      <c r="AG11" s="1"/>
      <c r="AH11" s="1"/>
      <c r="AI11" s="1"/>
    </row>
    <row r="12" spans="3:35" ht="30.75" customHeight="1" thickBot="1" x14ac:dyDescent="0.3">
      <c r="C12" s="59" t="s">
        <v>22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15"/>
      <c r="P12" s="20">
        <v>9.59</v>
      </c>
      <c r="Q12" s="21">
        <v>12.8</v>
      </c>
      <c r="R12" s="21">
        <v>12.8</v>
      </c>
      <c r="S12" s="21">
        <v>16.079999999999998</v>
      </c>
      <c r="T12" s="42">
        <v>16.128</v>
      </c>
      <c r="W12" s="1"/>
      <c r="X12" s="1"/>
      <c r="Y12" s="1"/>
      <c r="Z12" s="1">
        <v>2010</v>
      </c>
      <c r="AA12" s="3">
        <f>M6</f>
        <v>16.29</v>
      </c>
      <c r="AB12" s="3">
        <f>M7</f>
        <v>14.11</v>
      </c>
      <c r="AC12" s="3">
        <f>M8</f>
        <v>3.91</v>
      </c>
      <c r="AD12" s="3">
        <f>M9</f>
        <v>1.24</v>
      </c>
      <c r="AE12" s="3">
        <f>M10</f>
        <v>1.1599999999999999</v>
      </c>
      <c r="AF12" s="3">
        <f>M11</f>
        <v>0.82</v>
      </c>
      <c r="AG12" s="1"/>
      <c r="AH12" s="1"/>
      <c r="AI12" s="1"/>
    </row>
    <row r="13" spans="3:35" x14ac:dyDescent="0.25">
      <c r="C13" s="64"/>
      <c r="D13" s="65"/>
      <c r="E13" s="65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7"/>
      <c r="W13" s="1"/>
      <c r="X13" s="1"/>
      <c r="Y13" s="1"/>
      <c r="Z13" s="1">
        <v>2011</v>
      </c>
      <c r="AA13" s="3">
        <f>N6</f>
        <v>16.39</v>
      </c>
      <c r="AB13" s="3">
        <f>N7</f>
        <v>14.19</v>
      </c>
      <c r="AC13" s="3">
        <f>N8</f>
        <v>3.93</v>
      </c>
      <c r="AD13" s="3">
        <f>N9</f>
        <v>1.25</v>
      </c>
      <c r="AE13" s="3">
        <f>N10</f>
        <v>1.17</v>
      </c>
      <c r="AF13" s="3">
        <f>N11</f>
        <v>0.82</v>
      </c>
      <c r="AG13" s="1"/>
      <c r="AH13" s="1"/>
      <c r="AI13" s="1"/>
    </row>
    <row r="14" spans="3:35" x14ac:dyDescent="0.25">
      <c r="C14" s="68"/>
      <c r="D14" s="69"/>
      <c r="E14" s="6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  <c r="W14" s="1"/>
      <c r="X14" s="1"/>
      <c r="Y14" s="1"/>
      <c r="Z14" s="1">
        <v>2012</v>
      </c>
      <c r="AA14" s="3">
        <f>O6</f>
        <v>16.670000000000002</v>
      </c>
      <c r="AB14" s="3">
        <f>O7</f>
        <v>14.43</v>
      </c>
      <c r="AC14" s="3">
        <f>O8</f>
        <v>4</v>
      </c>
      <c r="AD14" s="3">
        <f>O9</f>
        <v>1.27</v>
      </c>
      <c r="AE14" s="3">
        <f>O10</f>
        <v>1.19</v>
      </c>
      <c r="AF14" s="3">
        <f>O11</f>
        <v>0.83</v>
      </c>
      <c r="AG14" s="1"/>
      <c r="AH14" s="1"/>
      <c r="AI14" s="1"/>
    </row>
    <row r="15" spans="3:35" x14ac:dyDescent="0.25">
      <c r="C15" s="68"/>
      <c r="D15" s="69" t="s">
        <v>8</v>
      </c>
      <c r="E15" s="72" t="s">
        <v>9</v>
      </c>
      <c r="F15" s="70">
        <v>2004</v>
      </c>
      <c r="G15" s="70">
        <v>2005</v>
      </c>
      <c r="H15" s="70">
        <v>2006</v>
      </c>
      <c r="I15" s="70">
        <v>2007</v>
      </c>
      <c r="J15" s="73">
        <v>39448</v>
      </c>
      <c r="K15" s="73">
        <v>39630</v>
      </c>
      <c r="L15" s="70">
        <v>2009</v>
      </c>
      <c r="M15" s="70">
        <v>2010</v>
      </c>
      <c r="N15" s="70">
        <v>2011</v>
      </c>
      <c r="O15" s="70">
        <v>2012</v>
      </c>
      <c r="P15" s="70">
        <v>2013</v>
      </c>
      <c r="Q15" s="70">
        <v>2014</v>
      </c>
      <c r="R15" s="70">
        <v>2015</v>
      </c>
      <c r="S15" s="70">
        <v>2016</v>
      </c>
      <c r="T15" s="71">
        <v>2017</v>
      </c>
      <c r="W15" s="1"/>
      <c r="X15" s="1"/>
      <c r="Y15" s="1"/>
      <c r="Z15" s="1">
        <v>2013</v>
      </c>
      <c r="AA15" s="3">
        <f>P6+P29</f>
        <v>18.850000000000001</v>
      </c>
      <c r="AB15" s="3">
        <f>P7+P29</f>
        <v>18.850000000000001</v>
      </c>
      <c r="AC15" s="3">
        <f>P8+P30</f>
        <v>4.4799999999999995</v>
      </c>
      <c r="AD15" s="3">
        <f>P9+P31</f>
        <v>1.6300000000000001</v>
      </c>
      <c r="AE15" s="3">
        <f>P10+P32</f>
        <v>1.17</v>
      </c>
      <c r="AF15" s="3">
        <f>P11+P32</f>
        <v>1.17</v>
      </c>
      <c r="AG15" s="1"/>
      <c r="AH15" s="1"/>
      <c r="AI15" s="1"/>
    </row>
    <row r="16" spans="3:35" ht="15.75" thickBot="1" x14ac:dyDescent="0.3">
      <c r="C16" s="74" t="s">
        <v>10</v>
      </c>
      <c r="D16" s="75" t="s">
        <v>3</v>
      </c>
      <c r="E16" s="75"/>
      <c r="F16" s="76" t="s">
        <v>11</v>
      </c>
      <c r="G16" s="76" t="s">
        <v>11</v>
      </c>
      <c r="H16" s="76" t="s">
        <v>11</v>
      </c>
      <c r="I16" s="76" t="s">
        <v>11</v>
      </c>
      <c r="J16" s="76" t="s">
        <v>11</v>
      </c>
      <c r="K16" s="76" t="s">
        <v>11</v>
      </c>
      <c r="L16" s="76" t="s">
        <v>11</v>
      </c>
      <c r="M16" s="76" t="s">
        <v>11</v>
      </c>
      <c r="N16" s="76" t="s">
        <v>11</v>
      </c>
      <c r="O16" s="76" t="s">
        <v>11</v>
      </c>
      <c r="P16" s="76" t="s">
        <v>11</v>
      </c>
      <c r="Q16" s="76" t="s">
        <v>11</v>
      </c>
      <c r="R16" s="76" t="s">
        <v>11</v>
      </c>
      <c r="S16" s="76" t="s">
        <v>11</v>
      </c>
      <c r="T16" s="77" t="s">
        <v>11</v>
      </c>
      <c r="W16" s="1"/>
      <c r="X16" s="1"/>
      <c r="Y16" s="1"/>
      <c r="Z16" s="1">
        <v>2014</v>
      </c>
      <c r="AA16" s="3">
        <f>Q6+Q29</f>
        <v>19.400000000000002</v>
      </c>
      <c r="AB16" s="3">
        <f>Q7+Q29</f>
        <v>19.400000000000002</v>
      </c>
      <c r="AC16" s="3">
        <f>Q8+Q30</f>
        <v>4.63</v>
      </c>
      <c r="AD16" s="3">
        <f>Q9+Q31</f>
        <v>1.68</v>
      </c>
      <c r="AE16" s="3">
        <f>Q10+Q32</f>
        <v>1.21</v>
      </c>
      <c r="AF16" s="3">
        <f>Q11+Q32</f>
        <v>1.21</v>
      </c>
      <c r="AG16" s="1"/>
      <c r="AH16" s="1"/>
      <c r="AI16" s="1"/>
    </row>
    <row r="17" spans="3:35" x14ac:dyDescent="0.25">
      <c r="C17" s="14">
        <v>0</v>
      </c>
      <c r="D17" s="11">
        <v>10000</v>
      </c>
      <c r="E17" s="22"/>
      <c r="F17" s="15">
        <v>6.54</v>
      </c>
      <c r="G17" s="15">
        <v>6.99</v>
      </c>
      <c r="H17" s="15">
        <v>7.14</v>
      </c>
      <c r="I17" s="15">
        <v>7.16</v>
      </c>
      <c r="J17" s="23">
        <v>7.27</v>
      </c>
      <c r="K17" s="23">
        <v>7.52</v>
      </c>
      <c r="L17" s="15">
        <v>10.85</v>
      </c>
      <c r="M17" s="15">
        <v>11.14</v>
      </c>
      <c r="N17" s="15">
        <v>11.21</v>
      </c>
      <c r="O17" s="15">
        <v>11.4</v>
      </c>
      <c r="P17" s="15">
        <v>11.65</v>
      </c>
      <c r="Q17" s="15">
        <v>11.85</v>
      </c>
      <c r="R17" s="15">
        <v>11.96</v>
      </c>
      <c r="S17" s="15">
        <v>10.07</v>
      </c>
      <c r="T17" s="39">
        <v>10.130000000000001</v>
      </c>
      <c r="W17" s="1"/>
      <c r="X17" s="1"/>
      <c r="Y17" s="1"/>
      <c r="Z17" s="1"/>
      <c r="AA17" s="4" t="s">
        <v>12</v>
      </c>
      <c r="AB17" s="4" t="s">
        <v>19</v>
      </c>
      <c r="AC17" s="4" t="s">
        <v>20</v>
      </c>
      <c r="AD17" s="2" t="s">
        <v>14</v>
      </c>
      <c r="AE17" s="2" t="s">
        <v>15</v>
      </c>
      <c r="AF17" s="1"/>
      <c r="AG17" s="1"/>
      <c r="AH17" s="1"/>
      <c r="AI17" s="1"/>
    </row>
    <row r="18" spans="3:35" x14ac:dyDescent="0.25">
      <c r="C18" s="14">
        <v>10000</v>
      </c>
      <c r="D18" s="11">
        <v>50000</v>
      </c>
      <c r="E18" s="22"/>
      <c r="F18" s="15">
        <v>2.12</v>
      </c>
      <c r="G18" s="15">
        <v>2.63</v>
      </c>
      <c r="H18" s="15">
        <v>3.41</v>
      </c>
      <c r="I18" s="15">
        <v>3.69</v>
      </c>
      <c r="J18" s="23">
        <v>3.75</v>
      </c>
      <c r="K18" s="23">
        <v>3.75</v>
      </c>
      <c r="L18" s="15">
        <v>3.98</v>
      </c>
      <c r="M18" s="15">
        <v>4.0599999999999996</v>
      </c>
      <c r="N18" s="15">
        <v>4.08</v>
      </c>
      <c r="O18" s="15">
        <v>4.1500000000000004</v>
      </c>
      <c r="P18" s="15">
        <v>4.24</v>
      </c>
      <c r="Q18" s="15">
        <v>4.3099999999999996</v>
      </c>
      <c r="R18" s="15">
        <v>4.6900000000000004</v>
      </c>
      <c r="S18" s="15">
        <v>4.9960000000000004</v>
      </c>
      <c r="T18" s="39">
        <v>4.9009999999999998</v>
      </c>
      <c r="W18" s="1"/>
      <c r="X18" s="1"/>
      <c r="Y18" s="1"/>
      <c r="Z18" s="1">
        <v>2004</v>
      </c>
      <c r="AA18" s="5">
        <v>6.54</v>
      </c>
      <c r="AB18" s="5">
        <v>2.12</v>
      </c>
      <c r="AC18" s="5">
        <v>0.65</v>
      </c>
      <c r="AD18" s="5">
        <v>0.1</v>
      </c>
      <c r="AE18" s="5">
        <v>0.05</v>
      </c>
      <c r="AF18" s="1"/>
      <c r="AG18" s="1"/>
      <c r="AH18" s="1"/>
      <c r="AI18" s="1"/>
    </row>
    <row r="19" spans="3:35" x14ac:dyDescent="0.25">
      <c r="C19" s="14">
        <v>50000</v>
      </c>
      <c r="D19" s="11">
        <v>10000000</v>
      </c>
      <c r="E19" s="22"/>
      <c r="F19" s="15">
        <v>0.65</v>
      </c>
      <c r="G19" s="15">
        <v>0.86</v>
      </c>
      <c r="H19" s="15">
        <v>0.93</v>
      </c>
      <c r="I19" s="15">
        <v>1.02</v>
      </c>
      <c r="J19" s="23">
        <v>1.04</v>
      </c>
      <c r="K19" s="23">
        <v>1.04</v>
      </c>
      <c r="L19" s="15">
        <v>1.06</v>
      </c>
      <c r="M19" s="15">
        <v>1.08</v>
      </c>
      <c r="N19" s="15">
        <v>1.0900000000000001</v>
      </c>
      <c r="O19" s="15">
        <v>1.1100000000000001</v>
      </c>
      <c r="P19" s="15">
        <v>1.1299999999999999</v>
      </c>
      <c r="Q19" s="15">
        <v>1.1499999999999999</v>
      </c>
      <c r="R19" s="15">
        <v>1.25</v>
      </c>
      <c r="S19" s="15">
        <v>1.331</v>
      </c>
      <c r="T19" s="39">
        <v>1.3049999999999999</v>
      </c>
      <c r="W19" s="1"/>
      <c r="X19" s="1"/>
      <c r="Y19" s="1"/>
      <c r="Z19" s="1">
        <v>2005</v>
      </c>
      <c r="AA19" s="5">
        <v>6.99</v>
      </c>
      <c r="AB19" s="5">
        <v>2.63</v>
      </c>
      <c r="AC19" s="5">
        <v>0.86</v>
      </c>
      <c r="AD19" s="5">
        <v>0.1</v>
      </c>
      <c r="AE19" s="5">
        <v>0.05</v>
      </c>
      <c r="AF19" s="1"/>
      <c r="AG19" s="1"/>
      <c r="AH19" s="1"/>
      <c r="AI19" s="1"/>
    </row>
    <row r="20" spans="3:35" x14ac:dyDescent="0.25">
      <c r="C20" s="14" t="s">
        <v>5</v>
      </c>
      <c r="D20" s="11" t="s">
        <v>6</v>
      </c>
      <c r="E20" s="22"/>
      <c r="F20" s="15">
        <v>0.1</v>
      </c>
      <c r="G20" s="15">
        <v>0.1</v>
      </c>
      <c r="H20" s="15">
        <v>0.1</v>
      </c>
      <c r="I20" s="15">
        <v>0.1</v>
      </c>
      <c r="J20" s="23">
        <v>0.1</v>
      </c>
      <c r="K20" s="23">
        <v>0.1</v>
      </c>
      <c r="L20" s="15">
        <v>0.1</v>
      </c>
      <c r="M20" s="15">
        <v>0.1</v>
      </c>
      <c r="N20" s="15">
        <v>0.1</v>
      </c>
      <c r="O20" s="15">
        <v>0.1</v>
      </c>
      <c r="P20" s="15">
        <v>0.1</v>
      </c>
      <c r="Q20" s="15">
        <v>0.1</v>
      </c>
      <c r="R20" s="15">
        <v>0.1</v>
      </c>
      <c r="S20" s="15">
        <v>0.107</v>
      </c>
      <c r="T20" s="39">
        <v>0.107</v>
      </c>
      <c r="W20" s="1"/>
      <c r="X20" s="1"/>
      <c r="Y20" s="1"/>
      <c r="Z20" s="1">
        <v>2006</v>
      </c>
      <c r="AA20" s="5">
        <v>7.14</v>
      </c>
      <c r="AB20" s="5">
        <v>3.41</v>
      </c>
      <c r="AC20" s="5">
        <v>0.93</v>
      </c>
      <c r="AD20" s="5">
        <v>0.1</v>
      </c>
      <c r="AE20" s="5">
        <v>0.05</v>
      </c>
      <c r="AF20" s="1"/>
      <c r="AG20" s="1"/>
      <c r="AH20" s="1"/>
      <c r="AI20" s="1"/>
    </row>
    <row r="21" spans="3:35" ht="15.75" thickBot="1" x14ac:dyDescent="0.3">
      <c r="C21" s="14" t="s">
        <v>5</v>
      </c>
      <c r="D21" s="10" t="s">
        <v>7</v>
      </c>
      <c r="E21" s="24"/>
      <c r="F21" s="15">
        <v>0.05</v>
      </c>
      <c r="G21" s="15">
        <v>0.05</v>
      </c>
      <c r="H21" s="15">
        <v>0.05</v>
      </c>
      <c r="I21" s="15">
        <v>0.05</v>
      </c>
      <c r="J21" s="23">
        <v>0.05</v>
      </c>
      <c r="K21" s="23">
        <v>0.05</v>
      </c>
      <c r="L21" s="15">
        <v>0.05</v>
      </c>
      <c r="M21" s="15">
        <v>0.05</v>
      </c>
      <c r="N21" s="15">
        <v>0.05</v>
      </c>
      <c r="O21" s="15">
        <v>0.05</v>
      </c>
      <c r="P21" s="15">
        <v>0.05</v>
      </c>
      <c r="Q21" s="15">
        <v>0.05</v>
      </c>
      <c r="R21" s="15">
        <v>0.05</v>
      </c>
      <c r="S21" s="15">
        <v>5.2999999999999999E-2</v>
      </c>
      <c r="T21" s="39">
        <v>5.2999999999999999E-2</v>
      </c>
      <c r="W21" s="1"/>
      <c r="X21" s="1"/>
      <c r="Y21" s="1"/>
      <c r="Z21" s="1">
        <v>2007</v>
      </c>
      <c r="AA21" s="5">
        <v>7.16</v>
      </c>
      <c r="AB21" s="5">
        <v>3.69</v>
      </c>
      <c r="AC21" s="5">
        <v>1.02</v>
      </c>
      <c r="AD21" s="5">
        <v>0.1</v>
      </c>
      <c r="AE21" s="5">
        <v>0.05</v>
      </c>
      <c r="AF21" s="1"/>
      <c r="AG21" s="1"/>
      <c r="AH21" s="1"/>
      <c r="AI21" s="1"/>
    </row>
    <row r="22" spans="3:35" ht="15.75" thickBot="1" x14ac:dyDescent="0.3">
      <c r="C22" s="25" t="s">
        <v>25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42"/>
      <c r="W22" s="1"/>
      <c r="X22" s="1"/>
      <c r="Y22" s="1"/>
      <c r="Z22" s="1">
        <v>2008</v>
      </c>
      <c r="AA22" s="5">
        <f>(7.27+7.52)/2</f>
        <v>7.3949999999999996</v>
      </c>
      <c r="AB22" s="6">
        <v>3.75</v>
      </c>
      <c r="AC22" s="6">
        <v>1.04</v>
      </c>
      <c r="AD22" s="6">
        <v>0.1</v>
      </c>
      <c r="AE22" s="6">
        <v>0.05</v>
      </c>
      <c r="AF22" s="1"/>
      <c r="AG22" s="1"/>
      <c r="AH22" s="1"/>
      <c r="AI22" s="1"/>
    </row>
    <row r="23" spans="3:35" ht="15.75" thickBot="1" x14ac:dyDescent="0.3">
      <c r="C23" s="25" t="s">
        <v>24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42"/>
      <c r="W23" s="1"/>
      <c r="X23" s="1"/>
      <c r="Y23" s="1"/>
      <c r="Z23" s="1">
        <v>2009</v>
      </c>
      <c r="AA23" s="5">
        <v>10.85</v>
      </c>
      <c r="AB23" s="5">
        <v>3.98</v>
      </c>
      <c r="AC23" s="5">
        <v>1.06</v>
      </c>
      <c r="AD23" s="5">
        <v>0.1</v>
      </c>
      <c r="AE23" s="6">
        <v>0.05</v>
      </c>
      <c r="AF23" s="1"/>
      <c r="AG23" s="1"/>
      <c r="AH23" s="1"/>
      <c r="AI23" s="1"/>
    </row>
    <row r="24" spans="3:35" ht="15.75" thickBot="1" x14ac:dyDescent="0.3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43"/>
      <c r="U24" s="24"/>
      <c r="W24" s="1"/>
      <c r="X24" s="1"/>
      <c r="Y24" s="1"/>
      <c r="Z24" s="1">
        <v>2010</v>
      </c>
      <c r="AA24" s="5">
        <v>11.14</v>
      </c>
      <c r="AB24" s="5">
        <v>4.0599999999999996</v>
      </c>
      <c r="AC24" s="5">
        <v>1.08</v>
      </c>
      <c r="AD24" s="5">
        <v>0.1</v>
      </c>
      <c r="AE24" s="5">
        <v>0.05</v>
      </c>
      <c r="AF24" s="1"/>
      <c r="AG24" s="1"/>
      <c r="AH24" s="1"/>
      <c r="AI24" s="1"/>
    </row>
    <row r="25" spans="3:35" x14ac:dyDescent="0.25">
      <c r="C25" s="64"/>
      <c r="D25" s="65" t="s">
        <v>23</v>
      </c>
      <c r="E25" s="65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7"/>
      <c r="W25" s="1"/>
      <c r="X25" s="1"/>
      <c r="Y25" s="1"/>
      <c r="Z25" s="1">
        <v>2011</v>
      </c>
      <c r="AA25" s="7">
        <v>11.21</v>
      </c>
      <c r="AB25" s="7">
        <v>4.08</v>
      </c>
      <c r="AC25" s="7">
        <v>1.0900000000000001</v>
      </c>
      <c r="AD25" s="7">
        <v>0.1</v>
      </c>
      <c r="AE25" s="7">
        <v>0.05</v>
      </c>
      <c r="AF25" s="1"/>
      <c r="AG25" s="1"/>
      <c r="AH25" s="1"/>
      <c r="AI25" s="1"/>
    </row>
    <row r="26" spans="3:35" x14ac:dyDescent="0.25">
      <c r="C26" s="68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1"/>
      <c r="W26" s="1"/>
      <c r="X26" s="1"/>
      <c r="Y26" s="1"/>
      <c r="Z26" s="1">
        <v>2012</v>
      </c>
      <c r="AA26" s="1">
        <v>11.4</v>
      </c>
      <c r="AB26" s="1">
        <v>4.1500000000000004</v>
      </c>
      <c r="AC26" s="1">
        <v>1.1100000000000001</v>
      </c>
      <c r="AD26" s="1">
        <v>0.1</v>
      </c>
      <c r="AE26" s="1">
        <v>0.05</v>
      </c>
      <c r="AF26" s="1"/>
      <c r="AG26" s="1"/>
      <c r="AH26" s="1"/>
      <c r="AI26" s="1"/>
    </row>
    <row r="27" spans="3:35" x14ac:dyDescent="0.25">
      <c r="C27" s="68"/>
      <c r="D27" s="69" t="s">
        <v>0</v>
      </c>
      <c r="E27" s="72" t="s">
        <v>1</v>
      </c>
      <c r="F27" s="70">
        <v>2004</v>
      </c>
      <c r="G27" s="70">
        <v>2005</v>
      </c>
      <c r="H27" s="70">
        <v>2006</v>
      </c>
      <c r="I27" s="70">
        <v>2007</v>
      </c>
      <c r="J27" s="73">
        <v>39448</v>
      </c>
      <c r="K27" s="73">
        <v>39630</v>
      </c>
      <c r="L27" s="70">
        <v>2009</v>
      </c>
      <c r="M27" s="70">
        <v>2010</v>
      </c>
      <c r="N27" s="70">
        <v>2011</v>
      </c>
      <c r="O27" s="70">
        <v>2012</v>
      </c>
      <c r="P27" s="70">
        <v>2013</v>
      </c>
      <c r="Q27" s="70">
        <v>2014</v>
      </c>
      <c r="R27" s="70">
        <v>2015</v>
      </c>
      <c r="S27" s="70">
        <v>2016</v>
      </c>
      <c r="T27" s="71">
        <v>2017</v>
      </c>
      <c r="W27" s="1"/>
      <c r="X27" s="1"/>
      <c r="Y27" s="1"/>
      <c r="Z27" s="1">
        <v>2013</v>
      </c>
      <c r="AA27" s="3">
        <f>11.65+P37</f>
        <v>11.76</v>
      </c>
      <c r="AB27" s="3">
        <f>4.24+P38</f>
        <v>4.38</v>
      </c>
      <c r="AC27" s="3">
        <f>1.13+P39</f>
        <v>1.17</v>
      </c>
      <c r="AD27" s="8">
        <f>0.1+P40</f>
        <v>0.1017</v>
      </c>
      <c r="AE27" s="8">
        <f>0.05+P41</f>
        <v>5.1700000000000003E-2</v>
      </c>
      <c r="AF27" s="1"/>
      <c r="AG27" s="1"/>
      <c r="AH27" s="1"/>
      <c r="AI27" s="1"/>
    </row>
    <row r="28" spans="3:35" ht="15.75" thickBot="1" x14ac:dyDescent="0.3">
      <c r="C28" s="74" t="s">
        <v>2</v>
      </c>
      <c r="D28" s="75" t="s">
        <v>3</v>
      </c>
      <c r="E28" s="75"/>
      <c r="F28" s="76" t="s">
        <v>4</v>
      </c>
      <c r="G28" s="76" t="s">
        <v>4</v>
      </c>
      <c r="H28" s="76" t="s">
        <v>4</v>
      </c>
      <c r="I28" s="76" t="s">
        <v>4</v>
      </c>
      <c r="J28" s="76" t="s">
        <v>4</v>
      </c>
      <c r="K28" s="76" t="s">
        <v>4</v>
      </c>
      <c r="L28" s="76" t="s">
        <v>4</v>
      </c>
      <c r="M28" s="76" t="s">
        <v>4</v>
      </c>
      <c r="N28" s="76" t="s">
        <v>4</v>
      </c>
      <c r="O28" s="76" t="s">
        <v>4</v>
      </c>
      <c r="P28" s="76" t="s">
        <v>4</v>
      </c>
      <c r="Q28" s="76" t="s">
        <v>4</v>
      </c>
      <c r="R28" s="76" t="s">
        <v>4</v>
      </c>
      <c r="S28" s="76" t="s">
        <v>4</v>
      </c>
      <c r="T28" s="77" t="s">
        <v>4</v>
      </c>
      <c r="W28" s="1"/>
      <c r="X28" s="1"/>
      <c r="Y28" s="1"/>
      <c r="Z28" s="1">
        <v>2014</v>
      </c>
      <c r="AA28" s="3">
        <f>Q17+Q37</f>
        <v>12.08</v>
      </c>
      <c r="AB28" s="3">
        <f>Q18+Q38</f>
        <v>4.58</v>
      </c>
      <c r="AC28" s="3">
        <f>Q19+Q39</f>
        <v>1.22</v>
      </c>
      <c r="AD28" s="8">
        <f>Q20+Q40</f>
        <v>0.10340000000000001</v>
      </c>
      <c r="AE28" s="8">
        <f>Q21+Q41</f>
        <v>5.3400000000000003E-2</v>
      </c>
      <c r="AF28" s="1"/>
      <c r="AG28" s="1"/>
      <c r="AH28" s="1"/>
      <c r="AI28" s="1"/>
    </row>
    <row r="29" spans="3:35" x14ac:dyDescent="0.25">
      <c r="C29" s="27">
        <v>0</v>
      </c>
      <c r="D29" s="28">
        <v>170000</v>
      </c>
      <c r="E29" s="28"/>
      <c r="F29" s="29"/>
      <c r="G29" s="29"/>
      <c r="H29" s="29"/>
      <c r="I29" s="29"/>
      <c r="J29" s="30"/>
      <c r="K29" s="30"/>
      <c r="L29" s="29"/>
      <c r="M29" s="29"/>
      <c r="N29" s="29"/>
      <c r="O29" s="29"/>
      <c r="P29" s="29">
        <v>0.23</v>
      </c>
      <c r="Q29" s="29">
        <v>0.46</v>
      </c>
      <c r="R29" s="29">
        <v>0.74</v>
      </c>
      <c r="S29" s="29">
        <v>1.1299999999999999</v>
      </c>
      <c r="T29" s="41">
        <v>1.59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3:35" x14ac:dyDescent="0.25">
      <c r="C30" s="14">
        <v>170000</v>
      </c>
      <c r="D30" s="11">
        <v>1000000</v>
      </c>
      <c r="E30" s="11"/>
      <c r="F30" s="15"/>
      <c r="G30" s="15"/>
      <c r="H30" s="15"/>
      <c r="I30" s="15"/>
      <c r="J30" s="17"/>
      <c r="K30" s="17"/>
      <c r="L30" s="15"/>
      <c r="M30" s="15"/>
      <c r="N30" s="15"/>
      <c r="O30" s="15"/>
      <c r="P30" s="15">
        <v>0.09</v>
      </c>
      <c r="Q30" s="15">
        <v>0.17</v>
      </c>
      <c r="R30" s="15">
        <v>0.28000000000000003</v>
      </c>
      <c r="S30" s="15">
        <v>0.42</v>
      </c>
      <c r="T30" s="39">
        <v>0.74</v>
      </c>
      <c r="W30" s="1"/>
      <c r="X30" s="1"/>
      <c r="Y30" s="1"/>
      <c r="Z30" s="1">
        <v>2011</v>
      </c>
      <c r="AA30" s="7">
        <v>11.21</v>
      </c>
      <c r="AB30" s="7">
        <v>4.08</v>
      </c>
      <c r="AC30" s="7">
        <v>1.0900000000000001</v>
      </c>
      <c r="AD30" s="7">
        <v>0.1</v>
      </c>
      <c r="AE30" s="7">
        <v>0.05</v>
      </c>
      <c r="AF30" s="1"/>
      <c r="AG30" s="1"/>
      <c r="AH30" s="1"/>
      <c r="AI30" s="1"/>
    </row>
    <row r="31" spans="3:35" x14ac:dyDescent="0.25">
      <c r="C31" s="14">
        <v>1000000</v>
      </c>
      <c r="D31" s="11">
        <v>10000000</v>
      </c>
      <c r="E31" s="11"/>
      <c r="F31" s="15"/>
      <c r="G31" s="15"/>
      <c r="H31" s="15"/>
      <c r="I31" s="15"/>
      <c r="J31" s="17"/>
      <c r="K31" s="17"/>
      <c r="L31" s="15"/>
      <c r="M31" s="15"/>
      <c r="N31" s="15"/>
      <c r="O31" s="15"/>
      <c r="P31" s="15">
        <v>0.03</v>
      </c>
      <c r="Q31" s="15">
        <v>0.05</v>
      </c>
      <c r="R31" s="15">
        <v>0.08</v>
      </c>
      <c r="S31" s="15">
        <v>0.13</v>
      </c>
      <c r="T31" s="39">
        <v>0.27</v>
      </c>
      <c r="W31" s="1"/>
      <c r="X31" s="1"/>
      <c r="Y31" s="1"/>
      <c r="Z31" s="1">
        <v>2012</v>
      </c>
      <c r="AA31" s="1">
        <v>11.4</v>
      </c>
      <c r="AB31" s="1">
        <v>4.1500000000000004</v>
      </c>
      <c r="AC31" s="1">
        <v>1.1100000000000001</v>
      </c>
      <c r="AD31" s="1">
        <v>0.1</v>
      </c>
      <c r="AE31" s="1">
        <v>0.05</v>
      </c>
      <c r="AF31" s="1"/>
      <c r="AG31" s="1"/>
      <c r="AH31" s="1"/>
      <c r="AI31" s="1"/>
    </row>
    <row r="32" spans="3:35" ht="15.75" thickBot="1" x14ac:dyDescent="0.3">
      <c r="C32" s="12" t="s">
        <v>5</v>
      </c>
      <c r="D32" s="13"/>
      <c r="E32" s="13"/>
      <c r="F32" s="18"/>
      <c r="G32" s="18"/>
      <c r="H32" s="18"/>
      <c r="I32" s="18"/>
      <c r="J32" s="19"/>
      <c r="K32" s="19"/>
      <c r="L32" s="18"/>
      <c r="M32" s="18"/>
      <c r="N32" s="18"/>
      <c r="O32" s="18"/>
      <c r="P32" s="18">
        <v>0.02</v>
      </c>
      <c r="Q32" s="18">
        <v>0.04</v>
      </c>
      <c r="R32" s="18">
        <v>0.06</v>
      </c>
      <c r="S32" s="18">
        <v>0.09</v>
      </c>
      <c r="T32" s="44">
        <v>0.13</v>
      </c>
    </row>
    <row r="33" spans="3:20" x14ac:dyDescent="0.25">
      <c r="C33" s="64"/>
      <c r="D33" s="65"/>
      <c r="E33" s="65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7"/>
    </row>
    <row r="34" spans="3:20" x14ac:dyDescent="0.25">
      <c r="C34" s="68"/>
      <c r="D34" s="69"/>
      <c r="E34" s="69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1"/>
    </row>
    <row r="35" spans="3:20" x14ac:dyDescent="0.25">
      <c r="C35" s="68"/>
      <c r="D35" s="69" t="s">
        <v>8</v>
      </c>
      <c r="E35" s="72" t="s">
        <v>9</v>
      </c>
      <c r="F35" s="70">
        <v>2004</v>
      </c>
      <c r="G35" s="70">
        <v>2005</v>
      </c>
      <c r="H35" s="70">
        <v>2006</v>
      </c>
      <c r="I35" s="70">
        <v>2007</v>
      </c>
      <c r="J35" s="73">
        <v>39448</v>
      </c>
      <c r="K35" s="73">
        <v>39630</v>
      </c>
      <c r="L35" s="70">
        <v>2009</v>
      </c>
      <c r="M35" s="70">
        <v>2010</v>
      </c>
      <c r="N35" s="70">
        <v>2011</v>
      </c>
      <c r="O35" s="70">
        <v>2012</v>
      </c>
      <c r="P35" s="70">
        <v>2013</v>
      </c>
      <c r="Q35" s="70">
        <v>2014</v>
      </c>
      <c r="R35" s="70">
        <v>2015</v>
      </c>
      <c r="S35" s="70">
        <v>2016</v>
      </c>
      <c r="T35" s="71">
        <v>2017</v>
      </c>
    </row>
    <row r="36" spans="3:20" ht="15.75" thickBot="1" x14ac:dyDescent="0.3">
      <c r="C36" s="74" t="s">
        <v>10</v>
      </c>
      <c r="D36" s="75" t="s">
        <v>3</v>
      </c>
      <c r="E36" s="75"/>
      <c r="F36" s="76" t="s">
        <v>11</v>
      </c>
      <c r="G36" s="76" t="s">
        <v>11</v>
      </c>
      <c r="H36" s="76" t="s">
        <v>11</v>
      </c>
      <c r="I36" s="76" t="s">
        <v>11</v>
      </c>
      <c r="J36" s="76" t="s">
        <v>11</v>
      </c>
      <c r="K36" s="76" t="s">
        <v>11</v>
      </c>
      <c r="L36" s="76" t="s">
        <v>11</v>
      </c>
      <c r="M36" s="76" t="s">
        <v>11</v>
      </c>
      <c r="N36" s="76" t="s">
        <v>11</v>
      </c>
      <c r="O36" s="76" t="s">
        <v>11</v>
      </c>
      <c r="P36" s="76" t="s">
        <v>11</v>
      </c>
      <c r="Q36" s="76" t="s">
        <v>11</v>
      </c>
      <c r="R36" s="76" t="s">
        <v>11</v>
      </c>
      <c r="S36" s="76" t="s">
        <v>11</v>
      </c>
      <c r="T36" s="77" t="s">
        <v>11</v>
      </c>
    </row>
    <row r="37" spans="3:20" x14ac:dyDescent="0.25">
      <c r="C37" s="27">
        <v>0</v>
      </c>
      <c r="D37" s="28">
        <v>10000</v>
      </c>
      <c r="E37" s="31"/>
      <c r="F37" s="29"/>
      <c r="G37" s="29"/>
      <c r="H37" s="29"/>
      <c r="I37" s="29"/>
      <c r="J37" s="32"/>
      <c r="K37" s="32"/>
      <c r="L37" s="29"/>
      <c r="M37" s="29"/>
      <c r="N37" s="29"/>
      <c r="O37" s="29"/>
      <c r="P37" s="29">
        <v>0.11</v>
      </c>
      <c r="Q37" s="29">
        <v>0.23</v>
      </c>
      <c r="R37" s="29">
        <v>0.36</v>
      </c>
      <c r="S37" s="29">
        <v>0.56000000000000005</v>
      </c>
      <c r="T37" s="41">
        <v>0.74</v>
      </c>
    </row>
    <row r="38" spans="3:20" x14ac:dyDescent="0.25">
      <c r="C38" s="14">
        <v>10000</v>
      </c>
      <c r="D38" s="11">
        <v>50000</v>
      </c>
      <c r="E38" s="22"/>
      <c r="F38" s="15"/>
      <c r="G38" s="15"/>
      <c r="H38" s="15"/>
      <c r="I38" s="15"/>
      <c r="J38" s="23"/>
      <c r="K38" s="23"/>
      <c r="L38" s="15"/>
      <c r="M38" s="15"/>
      <c r="N38" s="15"/>
      <c r="O38" s="15"/>
      <c r="P38" s="15">
        <v>0.14000000000000001</v>
      </c>
      <c r="Q38" s="15">
        <v>0.27</v>
      </c>
      <c r="R38" s="15">
        <v>0.46</v>
      </c>
      <c r="S38" s="15">
        <v>0.7</v>
      </c>
      <c r="T38" s="39">
        <v>1.23</v>
      </c>
    </row>
    <row r="39" spans="3:20" x14ac:dyDescent="0.25">
      <c r="C39" s="14">
        <v>50000</v>
      </c>
      <c r="D39" s="11">
        <v>10000000</v>
      </c>
      <c r="E39" s="22"/>
      <c r="F39" s="15"/>
      <c r="G39" s="15"/>
      <c r="H39" s="15"/>
      <c r="I39" s="15"/>
      <c r="J39" s="23"/>
      <c r="K39" s="23"/>
      <c r="L39" s="15"/>
      <c r="M39" s="15"/>
      <c r="N39" s="15"/>
      <c r="O39" s="15"/>
      <c r="P39" s="15">
        <v>0.04</v>
      </c>
      <c r="Q39" s="15">
        <v>7.0000000000000007E-2</v>
      </c>
      <c r="R39" s="15">
        <v>0.12</v>
      </c>
      <c r="S39" s="15">
        <v>0.19</v>
      </c>
      <c r="T39" s="39">
        <v>0.33</v>
      </c>
    </row>
    <row r="40" spans="3:20" x14ac:dyDescent="0.25">
      <c r="C40" s="14" t="s">
        <v>5</v>
      </c>
      <c r="D40" s="11" t="s">
        <v>6</v>
      </c>
      <c r="E40" s="22"/>
      <c r="F40" s="15"/>
      <c r="G40" s="15"/>
      <c r="H40" s="15"/>
      <c r="I40" s="15"/>
      <c r="J40" s="23"/>
      <c r="K40" s="23"/>
      <c r="L40" s="15"/>
      <c r="M40" s="15"/>
      <c r="N40" s="15"/>
      <c r="O40" s="15"/>
      <c r="P40" s="33">
        <v>1.6999999999999999E-3</v>
      </c>
      <c r="Q40" s="33">
        <v>3.3999999999999998E-3</v>
      </c>
      <c r="R40" s="33">
        <v>5.4999999999999997E-3</v>
      </c>
      <c r="S40" s="33">
        <v>8.3999999999999995E-3</v>
      </c>
      <c r="T40" s="39">
        <v>1.3100000000000001E-2</v>
      </c>
    </row>
    <row r="41" spans="3:20" ht="15.75" thickBot="1" x14ac:dyDescent="0.3">
      <c r="C41" s="34" t="s">
        <v>5</v>
      </c>
      <c r="D41" s="13" t="s">
        <v>7</v>
      </c>
      <c r="E41" s="35"/>
      <c r="F41" s="18"/>
      <c r="G41" s="18"/>
      <c r="H41" s="18"/>
      <c r="I41" s="18"/>
      <c r="J41" s="36"/>
      <c r="K41" s="36"/>
      <c r="L41" s="18"/>
      <c r="M41" s="18"/>
      <c r="N41" s="18"/>
      <c r="O41" s="18"/>
      <c r="P41" s="37">
        <v>1.6999999999999999E-3</v>
      </c>
      <c r="Q41" s="37">
        <v>3.3999999999999998E-3</v>
      </c>
      <c r="R41" s="37">
        <v>5.4999999999999997E-3</v>
      </c>
      <c r="S41" s="37">
        <v>8.3999999999999995E-3</v>
      </c>
      <c r="T41" s="44">
        <v>1.3100000000000001E-2</v>
      </c>
    </row>
    <row r="43" spans="3:20" x14ac:dyDescent="0.25">
      <c r="C43" s="38"/>
    </row>
    <row r="44" spans="3:20" ht="27" thickBot="1" x14ac:dyDescent="0.3">
      <c r="C44" s="46" t="s">
        <v>29</v>
      </c>
    </row>
    <row r="45" spans="3:20" ht="30" x14ac:dyDescent="0.25">
      <c r="C45" s="78" t="s">
        <v>10</v>
      </c>
      <c r="D45" s="79" t="s">
        <v>3</v>
      </c>
      <c r="E45" s="79" t="s">
        <v>31</v>
      </c>
      <c r="F45" s="79" t="s">
        <v>30</v>
      </c>
      <c r="G45" s="79" t="s">
        <v>26</v>
      </c>
      <c r="H45" s="80" t="s">
        <v>27</v>
      </c>
      <c r="S45" s="40"/>
      <c r="T45" s="9"/>
    </row>
    <row r="46" spans="3:20" ht="15.75" thickBot="1" x14ac:dyDescent="0.3">
      <c r="C46" s="81" t="s">
        <v>1</v>
      </c>
      <c r="D46" s="82" t="s">
        <v>1</v>
      </c>
      <c r="E46" s="76" t="s">
        <v>4</v>
      </c>
      <c r="F46" s="76" t="s">
        <v>4</v>
      </c>
      <c r="G46" s="76" t="s">
        <v>4</v>
      </c>
      <c r="H46" s="83" t="s">
        <v>28</v>
      </c>
      <c r="S46" s="40"/>
      <c r="T46" s="9"/>
    </row>
    <row r="47" spans="3:20" x14ac:dyDescent="0.25">
      <c r="C47" s="47">
        <v>0</v>
      </c>
      <c r="D47" s="48">
        <v>170000</v>
      </c>
      <c r="E47" s="49">
        <v>4.0540000000000003</v>
      </c>
      <c r="F47" s="49">
        <v>0.26</v>
      </c>
      <c r="G47" s="49">
        <v>4.3140000000000001</v>
      </c>
      <c r="H47" s="54">
        <v>2.2000000000000002</v>
      </c>
      <c r="S47" s="40"/>
      <c r="T47" s="9"/>
    </row>
    <row r="48" spans="3:20" x14ac:dyDescent="0.25">
      <c r="C48" s="53">
        <v>170001</v>
      </c>
      <c r="D48" s="48">
        <v>1000000</v>
      </c>
      <c r="E48" s="49">
        <v>2.3460000000000001</v>
      </c>
      <c r="F48" s="49">
        <v>0.25</v>
      </c>
      <c r="G48" s="49">
        <v>2.5960000000000001</v>
      </c>
      <c r="H48" s="54">
        <v>1.8</v>
      </c>
      <c r="S48" s="40"/>
      <c r="T48" s="9"/>
    </row>
    <row r="49" spans="3:20" x14ac:dyDescent="0.25">
      <c r="C49" s="53">
        <v>1000000</v>
      </c>
      <c r="D49" s="48">
        <v>10000000</v>
      </c>
      <c r="E49" s="49">
        <v>2.2650000000000001</v>
      </c>
      <c r="F49" s="49">
        <v>0.27</v>
      </c>
      <c r="G49" s="49">
        <v>2.5350000000000001</v>
      </c>
      <c r="H49" s="54">
        <v>-3.5</v>
      </c>
      <c r="S49" s="40"/>
      <c r="T49" s="9"/>
    </row>
    <row r="50" spans="3:20" ht="15.75" thickBot="1" x14ac:dyDescent="0.3">
      <c r="C50" s="50" t="s">
        <v>5</v>
      </c>
      <c r="D50" s="51"/>
      <c r="E50" s="52">
        <v>1.216</v>
      </c>
      <c r="F50" s="52">
        <v>0.13</v>
      </c>
      <c r="G50" s="52">
        <v>1.3460000000000001</v>
      </c>
      <c r="H50" s="55">
        <v>3.3</v>
      </c>
      <c r="S50" s="40"/>
      <c r="T50" s="9"/>
    </row>
    <row r="53" spans="3:20" ht="27" thickBot="1" x14ac:dyDescent="0.3">
      <c r="C53" s="46" t="s">
        <v>32</v>
      </c>
    </row>
    <row r="54" spans="3:20" ht="30" x14ac:dyDescent="0.25">
      <c r="C54" s="84" t="s">
        <v>31</v>
      </c>
      <c r="D54" s="85" t="s">
        <v>30</v>
      </c>
      <c r="E54" s="85" t="s">
        <v>26</v>
      </c>
      <c r="F54" s="80" t="s">
        <v>27</v>
      </c>
      <c r="R54" s="40"/>
      <c r="T54" s="9"/>
    </row>
    <row r="55" spans="3:20" ht="15.75" thickBot="1" x14ac:dyDescent="0.3">
      <c r="C55" s="86" t="s">
        <v>4</v>
      </c>
      <c r="D55" s="76" t="s">
        <v>4</v>
      </c>
      <c r="E55" s="76" t="s">
        <v>4</v>
      </c>
      <c r="F55" s="83" t="s">
        <v>28</v>
      </c>
      <c r="R55" s="40"/>
      <c r="T55" s="9"/>
    </row>
    <row r="56" spans="3:20" ht="15.75" thickBot="1" x14ac:dyDescent="0.3">
      <c r="C56" s="57">
        <v>25.244</v>
      </c>
      <c r="D56" s="58">
        <v>1.59</v>
      </c>
      <c r="E56" s="56">
        <f>C56+D56</f>
        <v>26.834</v>
      </c>
      <c r="F56" s="55">
        <v>2</v>
      </c>
      <c r="R56" s="40"/>
      <c r="T56" s="9"/>
    </row>
    <row r="57" spans="3:20" x14ac:dyDescent="0.25">
      <c r="R57" s="40"/>
      <c r="T57" s="9"/>
    </row>
    <row r="58" spans="3:20" x14ac:dyDescent="0.25">
      <c r="R58" s="40"/>
      <c r="T58" s="9"/>
    </row>
    <row r="59" spans="3:20" x14ac:dyDescent="0.25">
      <c r="R59" s="40"/>
      <c r="T59" s="9"/>
    </row>
  </sheetData>
  <mergeCells count="1">
    <mergeCell ref="C12:N12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11" sqref="C11:I16"/>
    </sheetView>
  </sheetViews>
  <sheetFormatPr defaultRowHeight="11.25" x14ac:dyDescent="0.2"/>
  <cols>
    <col min="1" max="16384" width="9.140625" style="45"/>
  </cols>
  <sheetData/>
  <pageMargins left="0.75" right="0.75" top="1" bottom="1" header="0.5" footer="0.5"/>
  <pageSetup paperSize="9" orientation="portrait" r:id="rId1"/>
  <headerFooter alignWithMargins="0">
    <oddHeader>&amp;L&amp;"Arial,Standaard"DWA&amp;R&amp;"Arial,Standaard"&amp;D</oddHeader>
    <oddFooter>&amp;L&amp;"Arial,Standaard"&amp;F&amp;C&amp;"Arial,Standaard"&amp;A&amp;R&amp;"Arial,Standaard"&amp;P van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nmerk xmlns="bf797604-ea95-40d0-b9c8-4a24c47f5a15" xsi:nil="true"/>
    <TaxCatchAll xmlns="bf797604-ea95-40d0-b9c8-4a24c47f5a15"/>
    <Contactpersoon xmlns="bf797604-ea95-40d0-b9c8-4a24c47f5a15" xsi:nil="true"/>
    <Klantnaam xmlns="bf797604-ea95-40d0-b9c8-4a24c47f5a15" xsi:nil="true"/>
    <TaxKeywordTaxHTField xmlns="788fea36-bc10-4f29-a350-5f3ef13332e1">
      <Terms xmlns="http://schemas.microsoft.com/office/infopath/2007/PartnerControls"/>
    </TaxKeywordTaxHTField>
    <Afzender xmlns="bf797604-ea95-40d0-b9c8-4a24c47f5a15" xsi:nil="true"/>
    <BehandeldDoor xmlns="bf797604-ea95-40d0-b9c8-4a24c47f5a15" xsi:nil="true"/>
    <_dlc_DocId xmlns="bf797604-ea95-40d0-b9c8-4a24c47f5a15">DWAPRJ-270-81</_dlc_DocId>
    <_dlc_DocIdUrl xmlns="bf797604-ea95-40d0-b9c8-4a24c47f5a15">
      <Url>http://projecten/p/intern/00165/_layouts/15/DocIdRedir.aspx?ID=DWAPRJ-270-81</Url>
      <Description>DWAPRJ-270-81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6335A9D1164946A21419C6539288EB" ma:contentTypeVersion="18" ma:contentTypeDescription="Create a new document." ma:contentTypeScope="" ma:versionID="e762098dbabd71f7a914c671a1340858">
  <xsd:schema xmlns:xsd="http://www.w3.org/2001/XMLSchema" xmlns:xs="http://www.w3.org/2001/XMLSchema" xmlns:p="http://schemas.microsoft.com/office/2006/metadata/properties" xmlns:ns2="bf797604-ea95-40d0-b9c8-4a24c47f5a15" xmlns:ns3="788fea36-bc10-4f29-a350-5f3ef13332e1" targetNamespace="http://schemas.microsoft.com/office/2006/metadata/properties" ma:root="true" ma:fieldsID="37e638a3423521ae12d0e32f0cf1b4f5" ns2:_="" ns3:_="">
    <xsd:import namespace="bf797604-ea95-40d0-b9c8-4a24c47f5a15"/>
    <xsd:import namespace="788fea36-bc10-4f29-a350-5f3ef13332e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Kenmerk" minOccurs="0"/>
                <xsd:element ref="ns2:Afzender" minOccurs="0"/>
                <xsd:element ref="ns2:Klantnaam" minOccurs="0"/>
                <xsd:element ref="ns2:Contactpersoon" minOccurs="0"/>
                <xsd:element ref="ns2:TaxCatchAll" minOccurs="0"/>
                <xsd:element ref="ns2:TaxCatchAllLabel" minOccurs="0"/>
                <xsd:element ref="ns2:BehandeldDoor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97604-ea95-40d0-b9c8-4a24c47f5a1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enmerk" ma:index="11" nillable="true" ma:displayName="Kenmerk" ma:internalName="Kenmerk">
      <xsd:simpleType>
        <xsd:restriction base="dms:Text">
          <xsd:maxLength value="255"/>
        </xsd:restriction>
      </xsd:simpleType>
    </xsd:element>
    <xsd:element name="Afzender" ma:index="12" nillable="true" ma:displayName="Afzender" ma:internalName="Afzender">
      <xsd:simpleType>
        <xsd:restriction base="dms:Text">
          <xsd:maxLength value="255"/>
        </xsd:restriction>
      </xsd:simpleType>
    </xsd:element>
    <xsd:element name="Klantnaam" ma:index="13" nillable="true" ma:displayName="Klantnaam" ma:internalName="Klantnaam">
      <xsd:simpleType>
        <xsd:restriction base="dms:Text">
          <xsd:maxLength value="255"/>
        </xsd:restriction>
      </xsd:simpleType>
    </xsd:element>
    <xsd:element name="Contactpersoon" ma:index="14" nillable="true" ma:displayName="Contactpersoon" ma:internalName="Contactpersoon">
      <xsd:simpleType>
        <xsd:restriction base="dms:Text">
          <xsd:maxLength value="255"/>
        </xsd:restriction>
      </xsd:simpleType>
    </xsd:element>
    <xsd:element name="TaxCatchAll" ma:index="15" nillable="true" ma:displayName="Taxonomy Catch All Column" ma:description="" ma:hidden="true" ma:list="{b03ca759-b417-40b7-baf2-b9aff0abbd74}" ma:internalName="TaxCatchAll" ma:showField="CatchAllData" ma:web="bf797604-ea95-40d0-b9c8-4a24c47f5a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b03ca759-b417-40b7-baf2-b9aff0abbd74}" ma:internalName="TaxCatchAllLabel" ma:readOnly="true" ma:showField="CatchAllDataLabel" ma:web="bf797604-ea95-40d0-b9c8-4a24c47f5a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ehandeldDoor" ma:index="17" nillable="true" ma:displayName="BehandeldDoor" ma:internalName="BehandeldDoo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8fea36-bc10-4f29-a350-5f3ef13332e1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9" nillable="true" ma:taxonomy="true" ma:internalName="TaxKeywordTaxHTField" ma:taxonomyFieldName="TaxKeyword" ma:displayName="Enterprise Keywords" ma:fieldId="{23f27201-bee3-471e-b2e7-b64fd8b7ca38}" ma:taxonomyMulti="true" ma:sspId="94d2b37f-a48c-41f4-bfd9-2afd3c01da0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C98223-8394-4503-899E-8AB6426DE9F4}">
  <ds:schemaRefs>
    <ds:schemaRef ds:uri="bf797604-ea95-40d0-b9c8-4a24c47f5a15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88fea36-bc10-4f29-a350-5f3ef13332e1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FF34556-D2C2-43D9-B1B9-32323C9949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97604-ea95-40d0-b9c8-4a24c47f5a15"/>
    <ds:schemaRef ds:uri="788fea36-bc10-4f29-a350-5f3ef13332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978FBB-CBF8-45FD-B7ED-4B54B74CBF5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30ECE97-41EC-41DE-A816-27C7CF6DAC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Tabel Energiebelasting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Energiebelasting-2017.xlsx</dc:title>
  <dc:creator>Arien Smit</dc:creator>
  <cp:keywords/>
  <cp:lastModifiedBy>Nelleke van der Plaat - de Vries</cp:lastModifiedBy>
  <dcterms:created xsi:type="dcterms:W3CDTF">2010-10-22T09:37:21Z</dcterms:created>
  <dcterms:modified xsi:type="dcterms:W3CDTF">2018-03-06T19:25:23Z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0x0101000E6335A9D1164946A21419C6539288EB</vt:lpwstr>
  </property>
  <property fmtid="{D5CDD505-2E9C-101B-9397-08002B2CF9AE}" pid="3" name="_dlc_DocIdItemGuid">
    <vt:lpwstr>e53c27c6-62d4-4463-98da-ef71a3f89bbe</vt:lpwstr>
  </property>
  <property fmtid="{D5CDD505-2E9C-101B-9397-08002B2CF9AE}" pid="4" name="TaxKeyword">
    <vt:lpwstr/>
  </property>
</Properties>
</file>